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tarosta\Documents\Odpady\"/>
    </mc:Choice>
  </mc:AlternateContent>
  <xr:revisionPtr revIDLastSave="0" documentId="8_{D0628193-10C8-4FE8-8371-AF8488C86926}" xr6:coauthVersionLast="47" xr6:coauthVersionMax="47" xr10:uidLastSave="{00000000-0000-0000-0000-000000000000}"/>
  <bookViews>
    <workbookView xWindow="1230" yWindow="225" windowWidth="27465" windowHeight="15600" xr2:uid="{00000000-000D-0000-FFFF-FFFF00000000}"/>
  </bookViews>
  <sheets>
    <sheet name="List1" sheetId="1" r:id="rId1"/>
  </sheets>
  <definedNames>
    <definedName name="_xlnm.Print_Area" localSheetId="0">List1!$A$1:$M$88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2" i="1"/>
  <c r="D9" i="1"/>
  <c r="D13" i="1" l="1"/>
  <c r="D11" i="1"/>
  <c r="D26" i="1" l="1"/>
  <c r="D27" i="1" s="1"/>
  <c r="E19" i="1" l="1"/>
  <c r="E20" i="1"/>
  <c r="E10" i="1"/>
  <c r="E7" i="1"/>
  <c r="E18" i="1"/>
  <c r="E8" i="1"/>
  <c r="E12" i="1"/>
  <c r="E23" i="1"/>
  <c r="E21" i="1"/>
  <c r="E16" i="1"/>
  <c r="E15" i="1"/>
  <c r="E14" i="1"/>
  <c r="E17" i="1"/>
  <c r="E24" i="1"/>
  <c r="E11" i="1" l="1"/>
  <c r="E22" i="1"/>
  <c r="E13" i="1"/>
  <c r="E9" i="1"/>
  <c r="E25" i="1"/>
  <c r="E27" i="1"/>
  <c r="E26" i="1" l="1"/>
</calcChain>
</file>

<file path=xl/sharedStrings.xml><?xml version="1.0" encoding="utf-8"?>
<sst xmlns="http://schemas.openxmlformats.org/spreadsheetml/2006/main" count="27" uniqueCount="27">
  <si>
    <t>Druh odpadu</t>
  </si>
  <si>
    <t>ZAHRADNÍ ZELEŇ</t>
  </si>
  <si>
    <t>GASTRO ODPAD</t>
  </si>
  <si>
    <t>CELKEM BIOLOGICKY ROZLOŽITELNÝ ODPAD</t>
  </si>
  <si>
    <t>CELEKEM PLAST</t>
  </si>
  <si>
    <t>CELKEM PAPÍR</t>
  </si>
  <si>
    <t>SKLO</t>
  </si>
  <si>
    <t>ELEKTROODPAD</t>
  </si>
  <si>
    <t>DŘEVO, DŘEVOTŘÍSKA</t>
  </si>
  <si>
    <t>KOV</t>
  </si>
  <si>
    <t>NÁPOJOVÉ KARTONY</t>
  </si>
  <si>
    <t>NEBEZPEČNÝ ODPAD</t>
  </si>
  <si>
    <t>CELKEM VYUŽITELNÝ ODPAD</t>
  </si>
  <si>
    <t>CELKEM SMĚSNÝ KOMUNÁLNÍ ODPAD</t>
  </si>
  <si>
    <t>množství</t>
  </si>
  <si>
    <t>podíl</t>
  </si>
  <si>
    <t>(kg)</t>
  </si>
  <si>
    <t>(%)</t>
  </si>
  <si>
    <t>CELKEM (kontrolní)</t>
  </si>
  <si>
    <t>CELKEM (součtový)</t>
  </si>
  <si>
    <t>PLAST MIX</t>
  </si>
  <si>
    <t>STAVEBNÍ ODPAD / KAMENY</t>
  </si>
  <si>
    <t>POPEL (podsíto - nejen popel)</t>
  </si>
  <si>
    <t>PAPÍR, TISKOVINY, KARTON</t>
  </si>
  <si>
    <t>TEXTIL, BOTY</t>
  </si>
  <si>
    <t>SMĚSNÝ KOMUNÁLNÍ ODPAD (pleny, keramika, zrcadla atd.)</t>
  </si>
  <si>
    <t xml:space="preserve">Rozbor směsného komunálního odpadu ze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</si>
</sst>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&quot; %&quot;"/>
    <numFmt numFmtId="165" formatCode="#,##0.00&quot; kg&quot;"/>
    <numFmt numFmtId="166" formatCode="0.00&quot; t&quot;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/>
    <xf numFmtId="164" fontId="0" fillId="3" borderId="1" xfId="0" applyNumberFormat="1" applyFill="1" applyBorder="1"/>
    <xf numFmtId="165" fontId="1" fillId="2" borderId="1" xfId="0" applyNumberFormat="1" applyFont="1" applyFill="1" applyBorder="1"/>
    <xf numFmtId="165" fontId="1" fillId="3" borderId="1" xfId="0" applyNumberFormat="1" applyFont="1" applyFill="1" applyBorder="1"/>
    <xf numFmtId="165" fontId="2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4" fontId="3" fillId="0" borderId="0" xfId="0" applyNumberFormat="1" applyFont="1"/>
    <xf numFmtId="0" fontId="0" fillId="4" borderId="0" xfId="0" applyFill="1"/>
    <xf numFmtId="0" fontId="0" fillId="4" borderId="1" xfId="0" applyFill="1" applyBorder="1"/>
    <xf numFmtId="166" fontId="0" fillId="4" borderId="1" xfId="0" applyNumberFormat="1" applyFill="1" applyBorder="1"/>
    <xf numFmtId="2" fontId="0" fillId="4" borderId="0" xfId="0" applyNumberFormat="1" applyFill="1"/>
    <xf numFmtId="166" fontId="2" fillId="4" borderId="1" xfId="0" applyNumberFormat="1" applyFont="1" applyFill="1" applyBorder="1"/>
    <xf numFmtId="2" fontId="1" fillId="4" borderId="1" xfId="0" applyNumberFormat="1" applyFont="1" applyFill="1" applyBorder="1"/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DoBŘÍkov</a:t>
            </a:r>
          </a:p>
          <a:p>
            <a:pPr>
              <a:defRPr/>
            </a:pPr>
            <a:r>
              <a:rPr lang="cs-CZ"/>
              <a:t>rozbor odpadu v černé popelnici</a:t>
            </a:r>
          </a:p>
        </c:rich>
      </c:tx>
      <c:layout>
        <c:manualLayout>
          <c:xMode val="edge"/>
          <c:yMode val="edge"/>
          <c:x val="0.70323544282738604"/>
          <c:y val="4.0842816987156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90"/>
      <c:rotY val="5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5626955704079313E-2"/>
          <c:w val="0.98423904048529809"/>
          <c:h val="0.91191934796032359"/>
        </c:manualLayout>
      </c:layout>
      <c:pie3DChart>
        <c:varyColors val="1"/>
        <c:ser>
          <c:idx val="0"/>
          <c:order val="0"/>
          <c:explosion val="2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5B8-4774-B1E1-AEC0C46082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E5B8-4774-B1E1-AEC0C46082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5B8-4774-B1E1-AEC0C46082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5B8-4774-B1E1-AEC0C46082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E5B8-4774-B1E1-AEC0C46082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5B8-4774-B1E1-AEC0C46082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5B8-4774-B1E1-AEC0C46082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E5B8-4774-B1E1-AEC0C46082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5B8-4774-B1E1-AEC0C46082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E5B8-4774-B1E1-AEC0C46082AB}"/>
              </c:ext>
            </c:extLst>
          </c:dPt>
          <c:dPt>
            <c:idx val="10"/>
            <c:bubble3D val="0"/>
            <c:explosion val="19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E5B8-4774-B1E1-AEC0C46082AB}"/>
              </c:ext>
            </c:extLst>
          </c:dPt>
          <c:dLbls>
            <c:dLbl>
              <c:idx val="0"/>
              <c:layout>
                <c:manualLayout>
                  <c:x val="-2.6010498687664044E-2"/>
                  <c:y val="-5.44759644141780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9D4944-BF97-4B67-BCD3-54A93EA011D8}" type="CATEGORYNAME">
                      <a:rPr lang="en-US"/>
                      <a:pPr>
                        <a:defRPr/>
                      </a:pPr>
                      <a:t>[NÁZEV KATEGORIE]</a:t>
                    </a:fld>
                    <a:r>
                      <a:rPr lang="en-US"/>
                      <a:t> </a:t>
                    </a:r>
                    <a:fld id="{E33F4DD0-5282-437D-9D86-77768E7C4DDB}" type="PERCENTAGE">
                      <a:rPr lang="en-US"/>
                      <a:pPr>
                        <a:defRPr/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B8-4774-B1E1-AEC0C46082AB}"/>
                </c:ext>
              </c:extLst>
            </c:dLbl>
            <c:dLbl>
              <c:idx val="1"/>
              <c:layout>
                <c:manualLayout>
                  <c:x val="5.8301647655259727E-2"/>
                  <c:y val="-6.15210731591973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BB1E43B-A271-464A-8BA9-1615F0ED2C52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79EB7585-D3E5-4625-8B5A-E2E11474EBBD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5B8-4774-B1E1-AEC0C46082AB}"/>
                </c:ext>
              </c:extLst>
            </c:dLbl>
            <c:dLbl>
              <c:idx val="2"/>
              <c:layout>
                <c:manualLayout>
                  <c:x val="7.825513872018372E-2"/>
                  <c:y val="-3.75865477223078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A565AE2-821F-47CF-AE87-A1F589D97F4E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770F8B2A-76D2-465B-9A2F-C175B2A6D127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B8-4774-B1E1-AEC0C46082AB}"/>
                </c:ext>
              </c:extLst>
            </c:dLbl>
            <c:dLbl>
              <c:idx val="3"/>
              <c:layout>
                <c:manualLayout>
                  <c:x val="8.035393384743178E-2"/>
                  <c:y val="-1.89132477620565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F6354B6-234A-468B-A610-CCE805E07244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6E6788A1-3DB5-403D-AE61-D121B0281770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5B8-4774-B1E1-AEC0C46082AB}"/>
                </c:ext>
              </c:extLst>
            </c:dLbl>
            <c:dLbl>
              <c:idx val="4"/>
              <c:layout>
                <c:manualLayout>
                  <c:x val="6.3634621233901248E-2"/>
                  <c:y val="-6.173814777704353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7C742AA-E0CD-4FDB-BBEF-9C6047E39474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2B65D38F-ABBB-4174-BCA1-F9925FD41100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5B8-4774-B1E1-AEC0C46082AB}"/>
                </c:ext>
              </c:extLst>
            </c:dLbl>
            <c:dLbl>
              <c:idx val="5"/>
              <c:layout>
                <c:manualLayout>
                  <c:x val="-4.1789601086776535E-3"/>
                  <c:y val="1.197207229490676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44FFADE-3FCD-4902-A568-C41C2D94A620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D848E317-8810-4F18-8223-C9007E6537B3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B8-4774-B1E1-AEC0C46082AB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A6C2EB-354B-44EA-9F1C-DB59380BD175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A651DA47-CE7C-4EE5-BB62-B181A0002D76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5B8-4774-B1E1-AEC0C46082AB}"/>
                </c:ext>
              </c:extLst>
            </c:dLbl>
            <c:dLbl>
              <c:idx val="7"/>
              <c:layout>
                <c:manualLayout>
                  <c:x val="3.454108058217166E-2"/>
                  <c:y val="7.541742160580522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F93451-59FE-4FE0-83F9-DB800540AD4D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7E09F560-A2FD-40E6-B7C2-2C5A2F0B3998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5B8-4774-B1E1-AEC0C46082AB}"/>
                </c:ext>
              </c:extLst>
            </c:dLbl>
            <c:dLbl>
              <c:idx val="8"/>
              <c:layout>
                <c:manualLayout>
                  <c:x val="-2.6238946704524219E-2"/>
                  <c:y val="1.1742459780917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7EF486-BCEB-4857-942D-1282EC0F4E68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7082EBC4-7769-4031-9A14-F40651AAD44F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5B8-4774-B1E1-AEC0C46082AB}"/>
                </c:ext>
              </c:extLst>
            </c:dLbl>
            <c:dLbl>
              <c:idx val="9"/>
              <c:layout>
                <c:manualLayout>
                  <c:x val="-6.7011584406506772E-2"/>
                  <c:y val="-5.29100602577539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1E310AF-ECD4-413C-B6B5-B920C4342B12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  <a:fld id="{8CB6E543-9BEB-4F61-8D90-CCEFAAC9710A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5B8-4774-B1E1-AEC0C46082AB}"/>
                </c:ext>
              </c:extLst>
            </c:dLbl>
            <c:dLbl>
              <c:idx val="10"/>
              <c:layout>
                <c:manualLayout>
                  <c:x val="0.25929116824991227"/>
                  <c:y val="-0.358325412026199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408D77-5112-45F1-A95F-1E28853C5EEA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[NÁZEV KATEGORIE]</a:t>
                    </a:fld>
                    <a:r>
                      <a:rPr lang="en-US"/>
                      <a:t> 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fld id="{88381194-BBF5-4CAD-8181-2081EAFB15ED}" type="PERCENTA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[PROCENTO]</a:t>
                    </a:fld>
                    <a:endParaRPr lang="cs-CZ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5B8-4774-B1E1-AEC0C46082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(List1!$C$9,List1!$C$11,List1!$C$13:$C$19,List1!$C$21,List1!$C$25)</c:f>
              <c:strCache>
                <c:ptCount val="11"/>
                <c:pt idx="0">
                  <c:v>CELKEM BIOLOGICKY ROZLOŽITELNÝ ODPAD</c:v>
                </c:pt>
                <c:pt idx="1">
                  <c:v>CELEKEM PLAST</c:v>
                </c:pt>
                <c:pt idx="2">
                  <c:v>CELKEM PAPÍR</c:v>
                </c:pt>
                <c:pt idx="3">
                  <c:v>SKLO</c:v>
                </c:pt>
                <c:pt idx="4">
                  <c:v>ELEKTROODPAD</c:v>
                </c:pt>
                <c:pt idx="5">
                  <c:v>DŘEVO, DŘEVOTŘÍSKA</c:v>
                </c:pt>
                <c:pt idx="6">
                  <c:v>TEXTIL, BOTY</c:v>
                </c:pt>
                <c:pt idx="7">
                  <c:v>KOV</c:v>
                </c:pt>
                <c:pt idx="8">
                  <c:v>NÁPOJOVÉ KARTONY</c:v>
                </c:pt>
                <c:pt idx="9">
                  <c:v>STAVEBNÍ ODPAD / KAMENY</c:v>
                </c:pt>
                <c:pt idx="10">
                  <c:v>CELKEM SMĚSNÝ KOMUNÁLNÍ ODPAD</c:v>
                </c:pt>
              </c:strCache>
            </c:strRef>
          </c:cat>
          <c:val>
            <c:numRef>
              <c:f>(List1!$E$9,List1!$E$11,List1!$E$13:$E$19,List1!$E$21,List1!$E$25)</c:f>
              <c:numCache>
                <c:formatCode>0.00" %"</c:formatCode>
                <c:ptCount val="11"/>
                <c:pt idx="0">
                  <c:v>2.1287379624936644</c:v>
                </c:pt>
                <c:pt idx="1">
                  <c:v>4.8656867714140901</c:v>
                </c:pt>
                <c:pt idx="2">
                  <c:v>0.60821084642676126</c:v>
                </c:pt>
                <c:pt idx="3">
                  <c:v>1.2671059300557526</c:v>
                </c:pt>
                <c:pt idx="4">
                  <c:v>0.50684237202230098</c:v>
                </c:pt>
                <c:pt idx="5">
                  <c:v>0.2027369488089204</c:v>
                </c:pt>
                <c:pt idx="6">
                  <c:v>10.086163203243789</c:v>
                </c:pt>
                <c:pt idx="7">
                  <c:v>0.81094779523568161</c:v>
                </c:pt>
                <c:pt idx="8">
                  <c:v>0.2027369488089204</c:v>
                </c:pt>
                <c:pt idx="9">
                  <c:v>2.5342118601115051</c:v>
                </c:pt>
                <c:pt idx="10">
                  <c:v>76.735935124176379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8-4774-B1E1-AEC0C46082A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235324</xdr:colOff>
      <xdr:row>32</xdr:row>
      <xdr:rowOff>33617</xdr:rowOff>
    </xdr:from>
    <xdr:to>
      <xdr:col>12</xdr:col>
      <xdr:colOff>324970</xdr:colOff>
      <xdr:row>85</xdr:row>
      <xdr:rowOff>22412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6147018-1755-84B6-F86E-3526DD3AC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8"/>
  <sheetViews>
    <sheetView tabSelected="1" zoomScale="85" zoomScaleNormal="85" workbookViewId="0">
      <selection activeCell="M12" sqref="M12"/>
    </sheetView>
  </sheetViews>
  <sheetFormatPr defaultRowHeight="15" x14ac:dyDescent="0.25"/>
  <cols>
    <col min="3" max="3" width="57.42578125" customWidth="1"/>
    <col min="4" max="4" width="14.28515625" bestFit="1" customWidth="1"/>
    <col min="5" max="5" width="8.85546875" bestFit="1" customWidth="1"/>
    <col min="7" max="7" width="16.42578125" bestFit="1" customWidth="1"/>
    <col min="13" max="13" width="10.5703125" bestFit="1" customWidth="1"/>
    <col min="15" max="15" width="16.42578125" customWidth="1"/>
  </cols>
  <sheetData>
    <row r="2" spans="1:22" s="12" customFormat="1" ht="18.75" x14ac:dyDescent="0.3">
      <c r="A2" s="23" t="s">
        <v>26</v>
      </c>
      <c r="D2" s="15">
        <v>45363</v>
      </c>
    </row>
    <row r="3" spans="1:22" s="12" customFormat="1" ht="18.75" x14ac:dyDescent="0.3"/>
    <row r="5" spans="1:22" x14ac:dyDescent="0.25">
      <c r="C5" s="22" t="s">
        <v>0</v>
      </c>
      <c r="D5" s="5" t="s">
        <v>14</v>
      </c>
      <c r="E5" s="5" t="s">
        <v>15</v>
      </c>
      <c r="O5" s="16"/>
      <c r="P5" s="16"/>
      <c r="Q5" s="16"/>
      <c r="R5" s="16"/>
      <c r="S5" s="16"/>
      <c r="T5" s="16"/>
      <c r="U5" s="16"/>
      <c r="V5" s="16"/>
    </row>
    <row r="6" spans="1:22" x14ac:dyDescent="0.25">
      <c r="C6" s="22"/>
      <c r="D6" s="5" t="s">
        <v>16</v>
      </c>
      <c r="E6" s="5" t="s">
        <v>17</v>
      </c>
      <c r="F6" s="13"/>
      <c r="G6" s="13"/>
      <c r="H6" s="13"/>
      <c r="I6" s="13"/>
      <c r="J6" s="13"/>
      <c r="K6" s="13"/>
      <c r="L6" s="13"/>
      <c r="M6" s="13"/>
      <c r="O6" s="17"/>
      <c r="P6" s="16"/>
      <c r="Q6" s="16"/>
      <c r="R6" s="16"/>
      <c r="S6" s="16"/>
      <c r="T6" s="16"/>
      <c r="U6" s="16"/>
      <c r="V6" s="16"/>
    </row>
    <row r="7" spans="1:22" x14ac:dyDescent="0.25">
      <c r="C7" s="1" t="s">
        <v>1</v>
      </c>
      <c r="D7" s="11">
        <v>1</v>
      </c>
      <c r="E7" s="2">
        <f>100*D7/$D$26</f>
        <v>0.25342118601115049</v>
      </c>
      <c r="F7" s="14"/>
      <c r="G7" s="14"/>
      <c r="H7" s="14"/>
      <c r="I7" s="14"/>
      <c r="J7" s="14"/>
      <c r="K7" s="14"/>
      <c r="L7" s="14"/>
      <c r="M7" s="14"/>
      <c r="O7" s="18"/>
      <c r="P7" s="16"/>
      <c r="Q7" s="16"/>
      <c r="R7" s="16"/>
      <c r="S7" s="16"/>
      <c r="T7" s="16"/>
      <c r="U7" s="16"/>
      <c r="V7" s="16"/>
    </row>
    <row r="8" spans="1:22" x14ac:dyDescent="0.25">
      <c r="C8" s="1" t="s">
        <v>2</v>
      </c>
      <c r="D8" s="11">
        <v>7.4</v>
      </c>
      <c r="E8" s="2">
        <f>100*D8/$D$26</f>
        <v>1.8753167764825138</v>
      </c>
      <c r="F8" s="14"/>
      <c r="G8" s="14"/>
      <c r="H8" s="14"/>
      <c r="I8" s="14"/>
      <c r="J8" s="14"/>
      <c r="K8" s="14"/>
      <c r="L8" s="14"/>
      <c r="M8" s="14"/>
      <c r="O8" s="18"/>
      <c r="P8" s="16"/>
      <c r="Q8" s="16"/>
      <c r="R8" s="16"/>
      <c r="S8" s="16"/>
      <c r="T8" s="16"/>
      <c r="U8" s="16"/>
      <c r="V8" s="16"/>
    </row>
    <row r="9" spans="1:22" x14ac:dyDescent="0.25">
      <c r="C9" s="3" t="s">
        <v>3</v>
      </c>
      <c r="D9" s="9">
        <f>SUM(D7:D8)</f>
        <v>8.4</v>
      </c>
      <c r="E9" s="4">
        <f>SUM(E7:E8)</f>
        <v>2.1287379624936644</v>
      </c>
      <c r="F9" s="14"/>
      <c r="G9" s="14"/>
      <c r="H9" s="14"/>
      <c r="I9" s="14"/>
      <c r="J9" s="14"/>
      <c r="K9" s="14"/>
      <c r="L9" s="14"/>
      <c r="M9" s="14"/>
      <c r="O9" s="18"/>
      <c r="P9" s="16"/>
      <c r="Q9" s="16"/>
      <c r="R9" s="16"/>
      <c r="S9" s="16"/>
      <c r="T9" s="16"/>
      <c r="U9" s="16"/>
      <c r="V9" s="16"/>
    </row>
    <row r="10" spans="1:22" x14ac:dyDescent="0.25">
      <c r="C10" s="1" t="s">
        <v>20</v>
      </c>
      <c r="D10" s="11">
        <v>19.2</v>
      </c>
      <c r="E10" s="2">
        <f>100*D10/D26</f>
        <v>4.8656867714140901</v>
      </c>
      <c r="F10" s="14"/>
      <c r="G10" s="14"/>
      <c r="H10" s="14"/>
      <c r="I10" s="14"/>
      <c r="J10" s="14"/>
      <c r="K10" s="14"/>
      <c r="L10" s="14"/>
      <c r="M10" s="14"/>
      <c r="O10" s="18"/>
      <c r="P10" s="16"/>
      <c r="Q10" s="16"/>
      <c r="R10" s="16"/>
      <c r="S10" s="16"/>
      <c r="T10" s="16"/>
      <c r="U10" s="16"/>
      <c r="V10" s="16"/>
    </row>
    <row r="11" spans="1:22" x14ac:dyDescent="0.25">
      <c r="C11" s="3" t="s">
        <v>4</v>
      </c>
      <c r="D11" s="9">
        <f>SUM(D10:D10)</f>
        <v>19.2</v>
      </c>
      <c r="E11" s="4">
        <f>SUM(E10:E10)</f>
        <v>4.8656867714140901</v>
      </c>
      <c r="F11" s="14"/>
      <c r="G11" s="14"/>
      <c r="H11" s="14"/>
      <c r="I11" s="14"/>
      <c r="J11" s="14"/>
      <c r="K11" s="14"/>
      <c r="L11" s="14"/>
      <c r="M11" s="14"/>
      <c r="O11" s="18"/>
      <c r="P11" s="16"/>
      <c r="Q11" s="16"/>
      <c r="R11" s="16"/>
      <c r="S11" s="16"/>
      <c r="T11" s="16"/>
      <c r="U11" s="16"/>
      <c r="V11" s="16"/>
    </row>
    <row r="12" spans="1:22" x14ac:dyDescent="0.25">
      <c r="C12" s="1" t="s">
        <v>23</v>
      </c>
      <c r="D12" s="11">
        <v>2.4</v>
      </c>
      <c r="E12" s="2">
        <f>100*D12/D26</f>
        <v>0.60821084642676126</v>
      </c>
      <c r="F12" s="14"/>
      <c r="G12" s="14"/>
      <c r="H12" s="14"/>
      <c r="I12" s="14"/>
      <c r="J12" s="14"/>
      <c r="K12" s="14"/>
      <c r="L12" s="14"/>
      <c r="M12" s="14"/>
      <c r="O12" s="18"/>
      <c r="P12" s="16"/>
      <c r="Q12" s="16"/>
      <c r="R12" s="16"/>
      <c r="S12" s="16"/>
      <c r="T12" s="16"/>
      <c r="U12" s="16"/>
      <c r="V12" s="16"/>
    </row>
    <row r="13" spans="1:22" x14ac:dyDescent="0.25">
      <c r="C13" s="3" t="s">
        <v>5</v>
      </c>
      <c r="D13" s="9">
        <f>SUM(D12:D12)</f>
        <v>2.4</v>
      </c>
      <c r="E13" s="4">
        <f>SUM(E12:E12)</f>
        <v>0.60821084642676126</v>
      </c>
      <c r="F13" s="14"/>
      <c r="G13" s="14"/>
      <c r="H13" s="14"/>
      <c r="I13" s="14"/>
      <c r="J13" s="14"/>
      <c r="K13" s="14"/>
      <c r="L13" s="14"/>
      <c r="M13" s="14"/>
      <c r="O13" s="18"/>
      <c r="P13" s="16"/>
      <c r="Q13" s="16"/>
      <c r="R13" s="16"/>
      <c r="S13" s="16"/>
      <c r="T13" s="16"/>
      <c r="U13" s="16"/>
      <c r="V13" s="16"/>
    </row>
    <row r="14" spans="1:22" x14ac:dyDescent="0.25">
      <c r="C14" s="1" t="s">
        <v>6</v>
      </c>
      <c r="D14" s="11">
        <v>5</v>
      </c>
      <c r="E14" s="2">
        <f>100*D14/$D$26</f>
        <v>1.2671059300557526</v>
      </c>
      <c r="F14" s="14"/>
      <c r="G14" s="14"/>
      <c r="H14" s="14"/>
      <c r="I14" s="14"/>
      <c r="J14" s="14"/>
      <c r="K14" s="14"/>
      <c r="L14" s="14"/>
      <c r="M14" s="14"/>
      <c r="O14" s="18"/>
      <c r="P14" s="16"/>
      <c r="Q14" s="16"/>
      <c r="R14" s="16"/>
      <c r="S14" s="16"/>
      <c r="T14" s="16"/>
      <c r="U14" s="16"/>
      <c r="V14" s="16"/>
    </row>
    <row r="15" spans="1:22" x14ac:dyDescent="0.25">
      <c r="C15" s="1" t="s">
        <v>7</v>
      </c>
      <c r="D15" s="11">
        <v>2</v>
      </c>
      <c r="E15" s="2">
        <f t="shared" ref="E15:E21" si="0">100*D15/$D$26</f>
        <v>0.50684237202230098</v>
      </c>
      <c r="F15" s="14"/>
      <c r="G15" s="14"/>
      <c r="H15" s="14"/>
      <c r="I15" s="14"/>
      <c r="J15" s="14"/>
      <c r="K15" s="14"/>
      <c r="L15" s="14"/>
      <c r="M15" s="14"/>
      <c r="O15" s="18"/>
      <c r="P15" s="16"/>
      <c r="Q15" s="16"/>
      <c r="R15" s="16"/>
      <c r="S15" s="16"/>
      <c r="T15" s="16"/>
      <c r="U15" s="16"/>
      <c r="V15" s="16"/>
    </row>
    <row r="16" spans="1:22" x14ac:dyDescent="0.25">
      <c r="C16" s="1" t="s">
        <v>8</v>
      </c>
      <c r="D16" s="11">
        <v>0.8</v>
      </c>
      <c r="E16" s="2">
        <f t="shared" si="0"/>
        <v>0.2027369488089204</v>
      </c>
      <c r="F16" s="14"/>
      <c r="G16" s="14"/>
      <c r="H16" s="14"/>
      <c r="I16" s="14"/>
      <c r="J16" s="14"/>
      <c r="K16" s="14"/>
      <c r="L16" s="14"/>
      <c r="M16" s="14"/>
      <c r="O16" s="18"/>
      <c r="P16" s="16"/>
      <c r="Q16" s="16"/>
      <c r="R16" s="16"/>
      <c r="S16" s="16"/>
      <c r="T16" s="16"/>
      <c r="U16" s="16"/>
      <c r="V16" s="16"/>
    </row>
    <row r="17" spans="3:22" x14ac:dyDescent="0.25">
      <c r="C17" s="1" t="s">
        <v>24</v>
      </c>
      <c r="D17" s="11">
        <v>39.799999999999997</v>
      </c>
      <c r="E17" s="2">
        <f t="shared" si="0"/>
        <v>10.086163203243789</v>
      </c>
      <c r="F17" s="14"/>
      <c r="G17" s="14"/>
      <c r="H17" s="14"/>
      <c r="I17" s="14"/>
      <c r="J17" s="14"/>
      <c r="K17" s="14"/>
      <c r="L17" s="14"/>
      <c r="M17" s="14"/>
      <c r="O17" s="18"/>
      <c r="P17" s="16"/>
      <c r="Q17" s="16"/>
      <c r="R17" s="16"/>
      <c r="S17" s="16"/>
      <c r="T17" s="16"/>
      <c r="U17" s="16"/>
      <c r="V17" s="16"/>
    </row>
    <row r="18" spans="3:22" x14ac:dyDescent="0.25">
      <c r="C18" s="1" t="s">
        <v>9</v>
      </c>
      <c r="D18" s="11">
        <v>3.2</v>
      </c>
      <c r="E18" s="2">
        <f t="shared" si="0"/>
        <v>0.81094779523568161</v>
      </c>
      <c r="F18" s="14"/>
      <c r="G18" s="14"/>
      <c r="H18" s="14"/>
      <c r="I18" s="14"/>
      <c r="J18" s="14"/>
      <c r="K18" s="14"/>
      <c r="L18" s="14"/>
      <c r="M18" s="14"/>
      <c r="O18" s="18"/>
      <c r="P18" s="16"/>
      <c r="Q18" s="16"/>
      <c r="R18" s="16"/>
      <c r="S18" s="16"/>
      <c r="T18" s="16"/>
      <c r="U18" s="16"/>
      <c r="V18" s="16"/>
    </row>
    <row r="19" spans="3:22" x14ac:dyDescent="0.25">
      <c r="C19" s="1" t="s">
        <v>10</v>
      </c>
      <c r="D19" s="11">
        <v>0.8</v>
      </c>
      <c r="E19" s="2">
        <f>100*D19/$D$26</f>
        <v>0.2027369488089204</v>
      </c>
      <c r="F19" s="14"/>
      <c r="G19" s="14"/>
      <c r="H19" s="14"/>
      <c r="I19" s="14"/>
      <c r="J19" s="14"/>
      <c r="K19" s="14"/>
      <c r="L19" s="14"/>
      <c r="M19" s="14"/>
      <c r="O19" s="18"/>
      <c r="P19" s="16"/>
      <c r="Q19" s="16"/>
      <c r="R19" s="16"/>
      <c r="S19" s="16"/>
      <c r="T19" s="16"/>
      <c r="U19" s="16"/>
      <c r="V19" s="16"/>
    </row>
    <row r="20" spans="3:22" x14ac:dyDescent="0.25">
      <c r="C20" s="1" t="s">
        <v>11</v>
      </c>
      <c r="D20" s="11">
        <v>0.2</v>
      </c>
      <c r="E20" s="2">
        <f>100*D20/$D$26</f>
        <v>5.0684237202230101E-2</v>
      </c>
      <c r="F20" s="14"/>
      <c r="G20" s="14"/>
      <c r="H20" s="14"/>
      <c r="I20" s="14"/>
      <c r="J20" s="14"/>
      <c r="K20" s="14"/>
      <c r="L20" s="14"/>
      <c r="M20" s="14"/>
      <c r="O20" s="18"/>
      <c r="P20" s="16"/>
      <c r="Q20" s="16"/>
      <c r="R20" s="16"/>
      <c r="S20" s="16"/>
      <c r="T20" s="16"/>
      <c r="U20" s="16"/>
      <c r="V20" s="16"/>
    </row>
    <row r="21" spans="3:22" x14ac:dyDescent="0.25">
      <c r="C21" s="1" t="s">
        <v>21</v>
      </c>
      <c r="D21" s="11">
        <v>10</v>
      </c>
      <c r="E21" s="2">
        <f t="shared" si="0"/>
        <v>2.5342118601115051</v>
      </c>
      <c r="F21" s="14"/>
      <c r="G21" s="14"/>
      <c r="H21" s="14"/>
      <c r="I21" s="14"/>
      <c r="J21" s="14"/>
      <c r="K21" s="14"/>
      <c r="L21" s="14"/>
      <c r="M21" s="14"/>
      <c r="O21" s="18"/>
      <c r="P21" s="16"/>
      <c r="Q21" s="16"/>
      <c r="R21" s="16"/>
      <c r="S21" s="16"/>
      <c r="T21" s="16"/>
      <c r="U21" s="16"/>
      <c r="V21" s="16"/>
    </row>
    <row r="22" spans="3:22" x14ac:dyDescent="0.25">
      <c r="C22" s="3" t="s">
        <v>12</v>
      </c>
      <c r="D22" s="9">
        <f>SUM(D14:D21)</f>
        <v>61.8</v>
      </c>
      <c r="E22" s="4">
        <f>SUM(E14:E21)</f>
        <v>15.6614292954891</v>
      </c>
      <c r="F22" s="14"/>
      <c r="G22" s="14"/>
      <c r="H22" s="14"/>
      <c r="I22" s="14"/>
      <c r="J22" s="14"/>
      <c r="K22" s="14"/>
      <c r="L22" s="14"/>
      <c r="M22" s="14"/>
      <c r="O22" s="18"/>
      <c r="P22" s="16"/>
      <c r="Q22" s="16"/>
      <c r="R22" s="16"/>
      <c r="S22" s="16"/>
      <c r="T22" s="16"/>
      <c r="U22" s="16"/>
      <c r="V22" s="16"/>
    </row>
    <row r="23" spans="3:22" x14ac:dyDescent="0.25">
      <c r="C23" s="1" t="s">
        <v>25</v>
      </c>
      <c r="D23" s="11">
        <v>301</v>
      </c>
      <c r="E23" s="2">
        <f>100*D23/$D$26</f>
        <v>76.279776989356307</v>
      </c>
      <c r="F23" s="14"/>
      <c r="G23" s="14"/>
      <c r="H23" s="14"/>
      <c r="I23" s="14"/>
      <c r="J23" s="14"/>
      <c r="K23" s="14"/>
      <c r="L23" s="14"/>
      <c r="M23" s="14"/>
      <c r="O23" s="18"/>
      <c r="P23" s="16"/>
      <c r="Q23" s="16"/>
      <c r="R23" s="16"/>
      <c r="S23" s="16"/>
      <c r="T23" s="16"/>
      <c r="U23" s="16"/>
      <c r="V23" s="16"/>
    </row>
    <row r="24" spans="3:22" x14ac:dyDescent="0.25">
      <c r="C24" s="1" t="s">
        <v>22</v>
      </c>
      <c r="D24" s="11">
        <v>1.8</v>
      </c>
      <c r="E24" s="2">
        <f>100*D24/$D$26</f>
        <v>0.45615813482007095</v>
      </c>
      <c r="F24" s="14"/>
      <c r="G24" s="14"/>
      <c r="H24" s="14"/>
      <c r="I24" s="14"/>
      <c r="J24" s="14"/>
      <c r="K24" s="14"/>
      <c r="L24" s="14"/>
      <c r="M24" s="14"/>
      <c r="O24" s="18"/>
      <c r="P24" s="16"/>
      <c r="Q24" s="16"/>
      <c r="R24" s="16"/>
      <c r="S24" s="16"/>
      <c r="T24" s="16"/>
      <c r="U24" s="19"/>
      <c r="V24" s="16"/>
    </row>
    <row r="25" spans="3:22" x14ac:dyDescent="0.25">
      <c r="C25" s="3" t="s">
        <v>13</v>
      </c>
      <c r="D25" s="9">
        <f>SUM(D23:D24)</f>
        <v>302.8</v>
      </c>
      <c r="E25" s="4">
        <f>SUM(E23:E24)</f>
        <v>76.735935124176379</v>
      </c>
      <c r="F25" s="14"/>
      <c r="G25" s="14"/>
      <c r="H25" s="14"/>
      <c r="I25" s="14"/>
      <c r="J25" s="14"/>
      <c r="K25" s="14"/>
      <c r="L25" s="14"/>
      <c r="M25" s="14"/>
      <c r="O25" s="18"/>
      <c r="P25" s="16"/>
      <c r="Q25" s="16"/>
      <c r="R25" s="16"/>
      <c r="S25" s="16"/>
      <c r="T25" s="16"/>
      <c r="U25" s="16"/>
      <c r="V25" s="16"/>
    </row>
    <row r="26" spans="3:22" x14ac:dyDescent="0.25">
      <c r="C26" s="6" t="s">
        <v>19</v>
      </c>
      <c r="D26" s="10">
        <f>D9+D11+D13+D22+D25</f>
        <v>394.6</v>
      </c>
      <c r="E26" s="8">
        <f>E9+E11+E13+E22+E25</f>
        <v>100</v>
      </c>
      <c r="F26" s="14"/>
      <c r="G26" s="14"/>
      <c r="H26" s="14"/>
      <c r="I26" s="14"/>
      <c r="J26" s="14"/>
      <c r="K26" s="14"/>
      <c r="L26" s="14"/>
      <c r="M26" s="14"/>
      <c r="O26" s="20"/>
      <c r="P26" s="16"/>
      <c r="Q26" s="16"/>
      <c r="R26" s="16"/>
      <c r="S26" s="16"/>
      <c r="T26" s="16"/>
      <c r="U26" s="16"/>
      <c r="V26" s="16"/>
    </row>
    <row r="27" spans="3:22" x14ac:dyDescent="0.25">
      <c r="C27" s="6" t="s">
        <v>18</v>
      </c>
      <c r="D27" s="7">
        <f>D26</f>
        <v>394.6</v>
      </c>
      <c r="E27" s="8">
        <f>E7+E8+E10+E12+E14+E15+E16+E17+E18+E19+E20+E21+E23+E24</f>
        <v>100</v>
      </c>
      <c r="F27" s="14"/>
      <c r="G27" s="14"/>
      <c r="H27" s="14"/>
      <c r="I27" s="14"/>
      <c r="J27" s="14"/>
      <c r="K27" s="14"/>
      <c r="L27" s="14"/>
      <c r="M27" s="14"/>
      <c r="O27" s="21"/>
      <c r="P27" s="16"/>
      <c r="Q27" s="16"/>
      <c r="R27" s="16"/>
      <c r="S27" s="16"/>
      <c r="T27" s="16"/>
      <c r="U27" s="16"/>
      <c r="V27" s="16"/>
    </row>
    <row r="28" spans="3:22" x14ac:dyDescent="0.25">
      <c r="O28" s="16"/>
      <c r="P28" s="16"/>
      <c r="Q28" s="16"/>
      <c r="R28" s="16"/>
      <c r="S28" s="16"/>
      <c r="T28" s="16"/>
      <c r="U28" s="16"/>
      <c r="V28" s="16"/>
    </row>
  </sheetData>
  <mergeCells count="1">
    <mergeCell ref="C5:C6"/>
  </mergeCells>
  <pageMargins left="0.25" right="0.25" top="0.75" bottom="0.75" header="0.3" footer="0.3"/>
  <pageSetup paperSize="9" scale="56" orientation="portrait" r:id="rId1"/>
  <ignoredErrors>
    <ignoredError sqref="E12 E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dnoceni_x0020_klienta xmlns="e467ca51-330d-43a8-9f13-12a38fcd18de">Dobré</hodnoceni_x0020_klient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968E7B82A21B4684A8F673C5551F89" ma:contentTypeVersion="2" ma:contentTypeDescription="Vytvořit nový dokument" ma:contentTypeScope="" ma:versionID="9d397e6776297f06c29a771ffb22a1ef">
  <xsd:schema xmlns:xsd="http://www.w3.org/2001/XMLSchema" xmlns:xs="http://www.w3.org/2001/XMLSchema" xmlns:p="http://schemas.microsoft.com/office/2006/metadata/properties" xmlns:ns2="e467ca51-330d-43a8-9f13-12a38fcd18de" targetNamespace="http://schemas.microsoft.com/office/2006/metadata/properties" ma:root="true" ma:fieldsID="33984360ffa6d08b19a413a246433397" ns2:_="">
    <xsd:import namespace="e467ca51-330d-43a8-9f13-12a38fcd18de"/>
    <xsd:element name="properties">
      <xsd:complexType>
        <xsd:sequence>
          <xsd:element name="documentManagement">
            <xsd:complexType>
              <xsd:all>
                <xsd:element ref="ns2:hodnoceni_x0020_klienta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7ca51-330d-43a8-9f13-12a38fcd18de" elementFormDefault="qualified">
    <xsd:import namespace="http://schemas.microsoft.com/office/2006/documentManagement/types"/>
    <xsd:import namespace="http://schemas.microsoft.com/office/infopath/2007/PartnerControls"/>
    <xsd:element name="hodnoceni_x0020_klienta" ma:index="8" nillable="true" ma:displayName="hodnoceni klienta" ma:default="Dobré" ma:format="Dropdown" ma:internalName="hodnoceni_x0020_klienta">
      <xsd:simpleType>
        <xsd:restriction base="dms:Choice">
          <xsd:enumeration value="Vyborné"/>
          <xsd:enumeration value="Dobré"/>
          <xsd:enumeration value="Špatné"/>
        </xsd:restriction>
      </xsd:simpleType>
    </xsd:element>
    <xsd:element name="SharedWithUsers" ma:index="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D66B8-4A35-4801-9A3A-F05B13DB4F8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467ca51-330d-43a8-9f13-12a38fcd18d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A9522B-2C58-4554-81DF-FD5FB0292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7ca51-330d-43a8-9f13-12a38fcd18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2BA568-608F-42D7-A9A4-E60AB8F78B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 Petr</dc:creator>
  <cp:lastModifiedBy>Nikola Kajsrlíková</cp:lastModifiedBy>
  <cp:lastPrinted>2023-09-18T08:22:11Z</cp:lastPrinted>
  <dcterms:created xsi:type="dcterms:W3CDTF">2015-06-05T18:19:34Z</dcterms:created>
  <dcterms:modified xsi:type="dcterms:W3CDTF">2024-03-18T15:17:47Z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0x010100EE968E7B82A21B4684A8F673C5551F89</vt:lpwstr>
  </property>
</Properties>
</file>